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45" windowHeight="447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4" l="1"/>
  <c r="B7" i="3"/>
  <c r="B13" i="3" s="1"/>
  <c r="B15" i="3" s="1"/>
  <c r="B17" i="3" s="1"/>
  <c r="B21" i="3" s="1"/>
  <c r="B22" i="3" s="1"/>
  <c r="B19" i="2"/>
  <c r="B18" i="2"/>
  <c r="B17" i="2"/>
  <c r="B12" i="2"/>
  <c r="B11" i="2"/>
  <c r="B13" i="2" s="1"/>
  <c r="B16" i="2" s="1"/>
  <c r="B26" i="3" l="1"/>
  <c r="B20" i="2"/>
  <c r="B25" i="2" s="1"/>
</calcChain>
</file>

<file path=xl/sharedStrings.xml><?xml version="1.0" encoding="utf-8"?>
<sst xmlns="http://schemas.openxmlformats.org/spreadsheetml/2006/main" count="75" uniqueCount="49">
  <si>
    <t>Operating Income</t>
  </si>
  <si>
    <t>Gross Sales</t>
  </si>
  <si>
    <t>Net Sales</t>
  </si>
  <si>
    <t>Total Revenue</t>
  </si>
  <si>
    <t>Cost of Revenue</t>
  </si>
  <si>
    <t>Gross Profit</t>
  </si>
  <si>
    <t>Operating Expenses</t>
  </si>
  <si>
    <t>Research and Development</t>
  </si>
  <si>
    <t>Sales, General and Admin.</t>
  </si>
  <si>
    <t>Non-Recurring Items</t>
  </si>
  <si>
    <t>Other Operating Items</t>
  </si>
  <si>
    <t>Add'l income/expense items</t>
  </si>
  <si>
    <t>Earnings Before Interest and Tax</t>
  </si>
  <si>
    <t>Interest Expense</t>
  </si>
  <si>
    <t>Earnings Before Tax</t>
  </si>
  <si>
    <t>Income Tax</t>
  </si>
  <si>
    <t>Minority Interest</t>
  </si>
  <si>
    <t>Equity Earnings/Loss Unconsolidated Subsidiary</t>
  </si>
  <si>
    <t>Net Income-Cont. Operations</t>
  </si>
  <si>
    <t>Net Income</t>
  </si>
  <si>
    <t>Annual Income Statement (values in 000's)</t>
  </si>
  <si>
    <t>Equity Earnings/Loss Unconsolidated Subsidiary)</t>
  </si>
  <si>
    <t>Period Ending: 12/31/2017</t>
  </si>
  <si>
    <t>Operating Expenses:</t>
  </si>
  <si>
    <t xml:space="preserve">Annual Income Statement (values in 000's) </t>
  </si>
  <si>
    <t>Let’s take an example of ABC company and below are the extracts from its income statement.</t>
  </si>
  <si>
    <t>Gross Revenue / Sales</t>
  </si>
  <si>
    <t>Sales (Revenue) Return</t>
  </si>
  <si>
    <t>Cost of Goods Sold</t>
  </si>
  <si>
    <t>Labor Expenses</t>
  </si>
  <si>
    <t>General &amp; Administration Expenses</t>
  </si>
  <si>
    <t>Sales Return (Less)</t>
  </si>
  <si>
    <t>Net Sales is calculated as:</t>
  </si>
  <si>
    <t>Operating Income is calculated as:</t>
  </si>
  <si>
    <t>Cost of Goods Sold (Less)</t>
  </si>
  <si>
    <t>Labor Expenses (Less)</t>
  </si>
  <si>
    <t>General &amp; Administration Expenses (Less)</t>
  </si>
  <si>
    <t>Operating Margin is calculated using the formula given below</t>
  </si>
  <si>
    <t>Operating Margin = Operating Income / Revenue (sales)</t>
  </si>
  <si>
    <t>Operating Margin</t>
  </si>
  <si>
    <t>Below is the extract of income statement from the annual report of Amazon Inc.</t>
  </si>
  <si>
    <t>and we will calculate its operating margin by using the formula</t>
  </si>
  <si>
    <t>Below is the extract of income statement from the annual report of EXAS Company</t>
  </si>
  <si>
    <t>Financials and we will calculate its operating margin by using the formula mentioned above.</t>
  </si>
  <si>
    <t>Visit:</t>
  </si>
  <si>
    <t>www.educba.com</t>
  </si>
  <si>
    <t>Email:</t>
  </si>
  <si>
    <t>info@educba.com</t>
  </si>
  <si>
    <t>Operating Margin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</si>
</sst>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73" formatCode="&quot;$&quot;#,##0"/>
    <numFmt numFmtId="17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1" xfId="0" applyBorder="1"/>
    <xf numFmtId="17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Border="1"/>
    <xf numFmtId="173" fontId="0" fillId="0" borderId="0" xfId="0" applyNumberFormat="1" applyBorder="1" applyAlignment="1">
      <alignment horizontal="center"/>
    </xf>
    <xf numFmtId="0" fontId="1" fillId="2" borderId="1" xfId="0" applyFont="1" applyFill="1" applyBorder="1"/>
    <xf numFmtId="173" fontId="4" fillId="0" borderId="1" xfId="0" applyNumberFormat="1" applyFont="1" applyBorder="1" applyAlignment="1">
      <alignment horizontal="center"/>
    </xf>
    <xf numFmtId="17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176" fontId="0" fillId="0" borderId="1" xfId="1" applyNumberFormat="1" applyFont="1" applyFill="1" applyBorder="1" applyAlignment="1">
      <alignment horizontal="center"/>
    </xf>
    <xf numFmtId="176" fontId="0" fillId="0" borderId="1" xfId="1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76" fontId="0" fillId="0" borderId="1" xfId="1" applyNumberFormat="1" applyFont="1" applyBorder="1"/>
    <xf numFmtId="0" fontId="1" fillId="0" borderId="4" xfId="0" applyFont="1" applyBorder="1"/>
    <xf numFmtId="0" fontId="0" fillId="0" borderId="4" xfId="0" applyFont="1" applyBorder="1"/>
    <xf numFmtId="0" fontId="1" fillId="0" borderId="6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/>
  </cellXfs>
  <cellStyles count="2">
    <cellStyle name="Comma" xfId="1" builtinId="3"/>
    <cellStyle name="Normal" xfId="0" builtinId="0"/>
  </cellStyles>
  <dxfs count="9"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Yes&quot;;&quot;Yes&quot;;&quot;No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14" displayName="Table14" ref="A4:B22" totalsRowShown="0" headerRowDxfId="7">
  <tableColumns count="2">
    <tableColumn id="1" name="Annual Income Statement (values in 000's)"/>
    <tableColumn id="2" name="Period Ending: 12/31/2017" dataDxfId="8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25" displayName="Table25" ref="A4:B22" totalsRowShown="0" headerRowDxfId="0" dataDxfId="6" headerRowBorderDxfId="4" tableBorderDxfId="5" totalsRowBorderDxfId="3">
  <tableColumns count="2">
    <tableColumn id="1" name="Annual Income Statement (values in 000's) " dataDxfId="2"/>
    <tableColumn id="2" name="Period Ending: 12/31/2017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29" customWidth="1"/>
    <col min="2" max="16384" width="9.140625" style="29"/>
  </cols>
  <sheetData>
    <row r="1" spans="1:3" ht="28.5" x14ac:dyDescent="0.45">
      <c r="A1" s="28" t="s">
        <v>48</v>
      </c>
    </row>
    <row r="3" spans="1:3" ht="18.75" x14ac:dyDescent="0.3">
      <c r="A3" s="30" t="s">
        <v>44</v>
      </c>
      <c r="B3" s="31" t="s">
        <v>45</v>
      </c>
      <c r="C3" s="32"/>
    </row>
    <row r="4" spans="1:3" ht="18.75" x14ac:dyDescent="0.3">
      <c r="A4" s="33" t="s">
        <v>46</v>
      </c>
      <c r="B4" s="34" t="s">
        <v>47</v>
      </c>
      <c r="C4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zoomScale="115" zoomScaleNormal="115" workbookViewId="0">
      <selection activeCell="A25" sqref="A25"/>
    </sheetView>
  </sheetViews>
  <sheetFormatPr defaultRowHeight="15" x14ac:dyDescent="0.25"/>
  <cols>
    <col min="1" max="1" width="37.140625" customWidth="1"/>
    <col min="2" max="2" width="16.28515625" customWidth="1"/>
  </cols>
  <sheetData>
    <row r="1" spans="1:2" x14ac:dyDescent="0.25">
      <c r="A1" s="1" t="s">
        <v>25</v>
      </c>
    </row>
    <row r="3" spans="1:2" x14ac:dyDescent="0.25">
      <c r="A3" s="4" t="s">
        <v>26</v>
      </c>
      <c r="B3" s="5">
        <v>1512800</v>
      </c>
    </row>
    <row r="4" spans="1:2" x14ac:dyDescent="0.25">
      <c r="A4" s="4" t="s">
        <v>27</v>
      </c>
      <c r="B4" s="5">
        <v>108000</v>
      </c>
    </row>
    <row r="5" spans="1:2" x14ac:dyDescent="0.25">
      <c r="A5" s="4" t="s">
        <v>28</v>
      </c>
      <c r="B5" s="5">
        <v>780000</v>
      </c>
    </row>
    <row r="6" spans="1:2" x14ac:dyDescent="0.25">
      <c r="A6" s="4" t="s">
        <v>13</v>
      </c>
      <c r="B6" s="5">
        <v>45000</v>
      </c>
    </row>
    <row r="7" spans="1:2" x14ac:dyDescent="0.25">
      <c r="A7" s="4" t="s">
        <v>29</v>
      </c>
      <c r="B7" s="5">
        <v>100500</v>
      </c>
    </row>
    <row r="8" spans="1:2" x14ac:dyDescent="0.25">
      <c r="A8" s="4" t="s">
        <v>30</v>
      </c>
      <c r="B8" s="5">
        <v>104000</v>
      </c>
    </row>
    <row r="9" spans="1:2" s="2" customFormat="1" x14ac:dyDescent="0.25">
      <c r="A9" s="9"/>
      <c r="B9" s="10"/>
    </row>
    <row r="10" spans="1:2" x14ac:dyDescent="0.25">
      <c r="A10" t="s">
        <v>32</v>
      </c>
    </row>
    <row r="11" spans="1:2" x14ac:dyDescent="0.25">
      <c r="A11" s="4" t="s">
        <v>1</v>
      </c>
      <c r="B11" s="5">
        <f>B3</f>
        <v>1512800</v>
      </c>
    </row>
    <row r="12" spans="1:2" x14ac:dyDescent="0.25">
      <c r="A12" s="4" t="s">
        <v>31</v>
      </c>
      <c r="B12" s="12">
        <f>-B4</f>
        <v>-108000</v>
      </c>
    </row>
    <row r="13" spans="1:2" x14ac:dyDescent="0.25">
      <c r="A13" s="11" t="s">
        <v>2</v>
      </c>
      <c r="B13" s="13">
        <f>B11+B12</f>
        <v>1404800</v>
      </c>
    </row>
    <row r="15" spans="1:2" x14ac:dyDescent="0.25">
      <c r="A15" s="2" t="s">
        <v>33</v>
      </c>
    </row>
    <row r="16" spans="1:2" x14ac:dyDescent="0.25">
      <c r="A16" s="6" t="s">
        <v>2</v>
      </c>
      <c r="B16" s="5">
        <f>B13</f>
        <v>1404800</v>
      </c>
    </row>
    <row r="17" spans="1:2" x14ac:dyDescent="0.25">
      <c r="A17" s="6" t="s">
        <v>34</v>
      </c>
      <c r="B17" s="5">
        <f>-B5</f>
        <v>-780000</v>
      </c>
    </row>
    <row r="18" spans="1:2" x14ac:dyDescent="0.25">
      <c r="A18" s="6" t="s">
        <v>35</v>
      </c>
      <c r="B18" s="5">
        <f>-B7</f>
        <v>-100500</v>
      </c>
    </row>
    <row r="19" spans="1:2" x14ac:dyDescent="0.25">
      <c r="A19" s="6" t="s">
        <v>36</v>
      </c>
      <c r="B19" s="5">
        <f>-B8</f>
        <v>-104000</v>
      </c>
    </row>
    <row r="20" spans="1:2" x14ac:dyDescent="0.25">
      <c r="A20" s="11" t="s">
        <v>0</v>
      </c>
      <c r="B20" s="13">
        <f>SUM(B16:B19)</f>
        <v>420300</v>
      </c>
    </row>
    <row r="22" spans="1:2" x14ac:dyDescent="0.25">
      <c r="A22" t="s">
        <v>37</v>
      </c>
    </row>
    <row r="23" spans="1:2" x14ac:dyDescent="0.25">
      <c r="A23" s="3" t="s">
        <v>38</v>
      </c>
    </row>
    <row r="25" spans="1:2" x14ac:dyDescent="0.25">
      <c r="A25" s="11" t="s">
        <v>39</v>
      </c>
      <c r="B25" s="14">
        <f>B20/B13</f>
        <v>0.2991884965831435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zoomScale="115" zoomScaleNormal="115" workbookViewId="0">
      <selection activeCell="A26" sqref="A26"/>
    </sheetView>
  </sheetViews>
  <sheetFormatPr defaultRowHeight="15" x14ac:dyDescent="0.25"/>
  <cols>
    <col min="1" max="1" width="42.85546875" customWidth="1"/>
    <col min="2" max="2" width="14" bestFit="1" customWidth="1"/>
  </cols>
  <sheetData>
    <row r="1" spans="1:2" x14ac:dyDescent="0.25">
      <c r="A1" s="3" t="s">
        <v>40</v>
      </c>
    </row>
    <row r="2" spans="1:2" x14ac:dyDescent="0.25">
      <c r="A2" s="3" t="s">
        <v>41</v>
      </c>
    </row>
    <row r="4" spans="1:2" ht="30" x14ac:dyDescent="0.25">
      <c r="A4" s="18" t="s">
        <v>20</v>
      </c>
      <c r="B4" s="18" t="s">
        <v>22</v>
      </c>
    </row>
    <row r="5" spans="1:2" x14ac:dyDescent="0.25">
      <c r="A5" s="8" t="s">
        <v>3</v>
      </c>
      <c r="B5" s="16">
        <v>177866000</v>
      </c>
    </row>
    <row r="6" spans="1:2" x14ac:dyDescent="0.25">
      <c r="A6" s="8" t="s">
        <v>4</v>
      </c>
      <c r="B6" s="17">
        <v>111934000</v>
      </c>
    </row>
    <row r="7" spans="1:2" x14ac:dyDescent="0.25">
      <c r="A7" s="8" t="s">
        <v>5</v>
      </c>
      <c r="B7" s="17">
        <f>B5-B6</f>
        <v>65932000</v>
      </c>
    </row>
    <row r="8" spans="1:2" x14ac:dyDescent="0.25">
      <c r="A8" s="7" t="s">
        <v>23</v>
      </c>
      <c r="B8" s="17"/>
    </row>
    <row r="9" spans="1:2" x14ac:dyDescent="0.25">
      <c r="A9" s="8" t="s">
        <v>7</v>
      </c>
      <c r="B9" s="17">
        <v>0</v>
      </c>
    </row>
    <row r="10" spans="1:2" x14ac:dyDescent="0.25">
      <c r="A10" s="8" t="s">
        <v>8</v>
      </c>
      <c r="B10" s="17">
        <v>61826000</v>
      </c>
    </row>
    <row r="11" spans="1:2" x14ac:dyDescent="0.25">
      <c r="A11" s="8" t="s">
        <v>9</v>
      </c>
      <c r="B11" s="17">
        <v>0</v>
      </c>
    </row>
    <row r="12" spans="1:2" x14ac:dyDescent="0.25">
      <c r="A12" s="8" t="s">
        <v>10</v>
      </c>
      <c r="B12" s="17">
        <v>0</v>
      </c>
    </row>
    <row r="13" spans="1:2" x14ac:dyDescent="0.25">
      <c r="A13" s="7" t="s">
        <v>0</v>
      </c>
      <c r="B13" s="16">
        <f>B7-SUM(B9:B12)</f>
        <v>4106000</v>
      </c>
    </row>
    <row r="14" spans="1:2" x14ac:dyDescent="0.25">
      <c r="A14" s="8" t="s">
        <v>11</v>
      </c>
      <c r="B14" s="17">
        <v>548000</v>
      </c>
    </row>
    <row r="15" spans="1:2" x14ac:dyDescent="0.25">
      <c r="A15" s="8" t="s">
        <v>12</v>
      </c>
      <c r="B15" s="17">
        <f>B13+B14</f>
        <v>4654000</v>
      </c>
    </row>
    <row r="16" spans="1:2" x14ac:dyDescent="0.25">
      <c r="A16" s="8" t="s">
        <v>13</v>
      </c>
      <c r="B16" s="17">
        <v>848000</v>
      </c>
    </row>
    <row r="17" spans="1:2" x14ac:dyDescent="0.25">
      <c r="A17" s="7" t="s">
        <v>14</v>
      </c>
      <c r="B17" s="17">
        <f>B15-B16</f>
        <v>3806000</v>
      </c>
    </row>
    <row r="18" spans="1:2" x14ac:dyDescent="0.25">
      <c r="A18" s="8" t="s">
        <v>15</v>
      </c>
      <c r="B18" s="17">
        <v>769000</v>
      </c>
    </row>
    <row r="19" spans="1:2" x14ac:dyDescent="0.25">
      <c r="A19" s="8" t="s">
        <v>16</v>
      </c>
      <c r="B19" s="17">
        <v>0</v>
      </c>
    </row>
    <row r="20" spans="1:2" x14ac:dyDescent="0.25">
      <c r="A20" s="8" t="s">
        <v>21</v>
      </c>
      <c r="B20" s="17">
        <v>4000</v>
      </c>
    </row>
    <row r="21" spans="1:2" x14ac:dyDescent="0.25">
      <c r="A21" s="8" t="s">
        <v>18</v>
      </c>
      <c r="B21" s="17">
        <f>B17-SUM(B18:B20)</f>
        <v>3033000</v>
      </c>
    </row>
    <row r="22" spans="1:2" ht="15.75" x14ac:dyDescent="0.25">
      <c r="A22" s="15" t="s">
        <v>19</v>
      </c>
      <c r="B22" s="19">
        <f>B21</f>
        <v>3033000</v>
      </c>
    </row>
    <row r="24" spans="1:2" x14ac:dyDescent="0.25">
      <c r="A24" s="2" t="s">
        <v>37</v>
      </c>
    </row>
    <row r="25" spans="1:2" x14ac:dyDescent="0.25">
      <c r="A25" s="3" t="s">
        <v>38</v>
      </c>
    </row>
    <row r="26" spans="1:2" x14ac:dyDescent="0.25">
      <c r="A26" s="11" t="s">
        <v>39</v>
      </c>
      <c r="B26" s="14">
        <f>B13/B5</f>
        <v>2.3084794170892695E-2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zoomScale="115" zoomScaleNormal="115" workbookViewId="0">
      <selection activeCell="A26" sqref="A26"/>
    </sheetView>
  </sheetViews>
  <sheetFormatPr defaultRowHeight="15" x14ac:dyDescent="0.25"/>
  <cols>
    <col min="1" max="1" width="42" customWidth="1"/>
    <col min="2" max="2" width="14" bestFit="1" customWidth="1"/>
  </cols>
  <sheetData>
    <row r="1" spans="1:2" x14ac:dyDescent="0.25">
      <c r="A1" s="3" t="s">
        <v>42</v>
      </c>
    </row>
    <row r="2" spans="1:2" x14ac:dyDescent="0.25">
      <c r="A2" s="3" t="s">
        <v>43</v>
      </c>
    </row>
    <row r="4" spans="1:2" ht="30" x14ac:dyDescent="0.25">
      <c r="A4" s="23" t="s">
        <v>24</v>
      </c>
      <c r="B4" s="24" t="s">
        <v>22</v>
      </c>
    </row>
    <row r="5" spans="1:2" x14ac:dyDescent="0.25">
      <c r="A5" s="20" t="s">
        <v>3</v>
      </c>
      <c r="B5" s="25">
        <v>265989</v>
      </c>
    </row>
    <row r="6" spans="1:2" x14ac:dyDescent="0.25">
      <c r="A6" s="21" t="s">
        <v>4</v>
      </c>
      <c r="B6" s="26">
        <v>79196</v>
      </c>
    </row>
    <row r="7" spans="1:2" x14ac:dyDescent="0.25">
      <c r="A7" s="21" t="s">
        <v>5</v>
      </c>
      <c r="B7" s="26">
        <v>186793</v>
      </c>
    </row>
    <row r="8" spans="1:2" x14ac:dyDescent="0.25">
      <c r="A8" s="20" t="s">
        <v>6</v>
      </c>
      <c r="B8" s="26"/>
    </row>
    <row r="9" spans="1:2" x14ac:dyDescent="0.25">
      <c r="A9" s="21" t="s">
        <v>7</v>
      </c>
      <c r="B9" s="26">
        <v>42139</v>
      </c>
    </row>
    <row r="10" spans="1:2" x14ac:dyDescent="0.25">
      <c r="A10" s="21" t="s">
        <v>8</v>
      </c>
      <c r="B10" s="26">
        <v>262964</v>
      </c>
    </row>
    <row r="11" spans="1:2" x14ac:dyDescent="0.25">
      <c r="A11" s="21" t="s">
        <v>9</v>
      </c>
      <c r="B11" s="26">
        <v>0</v>
      </c>
    </row>
    <row r="12" spans="1:2" x14ac:dyDescent="0.25">
      <c r="A12" s="21" t="s">
        <v>10</v>
      </c>
      <c r="B12" s="26">
        <v>0</v>
      </c>
    </row>
    <row r="13" spans="1:2" x14ac:dyDescent="0.25">
      <c r="A13" s="20" t="s">
        <v>0</v>
      </c>
      <c r="B13" s="25">
        <v>-118310</v>
      </c>
    </row>
    <row r="14" spans="1:2" x14ac:dyDescent="0.25">
      <c r="A14" s="21" t="s">
        <v>11</v>
      </c>
      <c r="B14" s="26">
        <v>3932</v>
      </c>
    </row>
    <row r="15" spans="1:2" x14ac:dyDescent="0.25">
      <c r="A15" s="21" t="s">
        <v>12</v>
      </c>
      <c r="B15" s="26">
        <v>-114378</v>
      </c>
    </row>
    <row r="16" spans="1:2" x14ac:dyDescent="0.25">
      <c r="A16" s="21" t="s">
        <v>13</v>
      </c>
      <c r="B16" s="26">
        <v>206</v>
      </c>
    </row>
    <row r="17" spans="1:2" x14ac:dyDescent="0.25">
      <c r="A17" s="20" t="s">
        <v>14</v>
      </c>
      <c r="B17" s="26">
        <v>-114584</v>
      </c>
    </row>
    <row r="18" spans="1:2" x14ac:dyDescent="0.25">
      <c r="A18" s="21" t="s">
        <v>15</v>
      </c>
      <c r="B18" s="26">
        <v>-187</v>
      </c>
    </row>
    <row r="19" spans="1:2" x14ac:dyDescent="0.25">
      <c r="A19" s="21" t="s">
        <v>16</v>
      </c>
      <c r="B19" s="26">
        <v>0</v>
      </c>
    </row>
    <row r="20" spans="1:2" x14ac:dyDescent="0.25">
      <c r="A20" s="21" t="s">
        <v>17</v>
      </c>
      <c r="B20" s="26">
        <v>0</v>
      </c>
    </row>
    <row r="21" spans="1:2" x14ac:dyDescent="0.25">
      <c r="A21" s="21" t="s">
        <v>18</v>
      </c>
      <c r="B21" s="26">
        <v>-114397</v>
      </c>
    </row>
    <row r="22" spans="1:2" x14ac:dyDescent="0.25">
      <c r="A22" s="22" t="s">
        <v>19</v>
      </c>
      <c r="B22" s="27">
        <v>-114397</v>
      </c>
    </row>
    <row r="24" spans="1:2" x14ac:dyDescent="0.25">
      <c r="A24" s="2" t="s">
        <v>37</v>
      </c>
    </row>
    <row r="25" spans="1:2" x14ac:dyDescent="0.25">
      <c r="A25" s="3" t="s">
        <v>38</v>
      </c>
    </row>
    <row r="26" spans="1:2" x14ac:dyDescent="0.25">
      <c r="A26" s="11" t="s">
        <v>39</v>
      </c>
      <c r="B26" s="14">
        <f>B13/B5</f>
        <v>-0.44479282977867507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Katara</dc:creator>
  <cp:lastModifiedBy>corpor1</cp:lastModifiedBy>
  <dcterms:created xsi:type="dcterms:W3CDTF">2018-12-14T04:36:47Z</dcterms:created>
  <dcterms:modified xsi:type="dcterms:W3CDTF">2019-02-04T06:29:57Z</dcterms:modified>
</cp:coreProperties>
</file>